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KAZKY PROJEKCE\2021\23 -21 vetrani vytahu Nemocnice Orlova\D1.4.2. Silnoproudá elektrotechnika\"/>
    </mc:Choice>
  </mc:AlternateContent>
  <xr:revisionPtr revIDLastSave="0" documentId="13_ncr:1_{2F027837-5260-4D33-BBEE-B488359FC2FF}" xr6:coauthVersionLast="47" xr6:coauthVersionMax="47" xr10:uidLastSave="{00000000-0000-0000-0000-000000000000}"/>
  <bookViews>
    <workbookView xWindow="-28920" yWindow="1440" windowWidth="29040" windowHeight="15720" activeTab="2" xr2:uid="{00000000-000D-0000-FFFF-FFFF00000000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2" l="1"/>
  <c r="F48" i="2"/>
  <c r="J48" i="2" s="1"/>
  <c r="B26" i="3"/>
  <c r="C26" i="3" s="1"/>
  <c r="C10" i="3"/>
  <c r="C9" i="3"/>
  <c r="I48" i="2"/>
  <c r="H48" i="2"/>
  <c r="I47" i="2"/>
  <c r="H47" i="2"/>
  <c r="I46" i="2"/>
  <c r="H46" i="2"/>
  <c r="F46" i="2"/>
  <c r="J46" i="2" s="1"/>
  <c r="I45" i="2"/>
  <c r="H45" i="2"/>
  <c r="J45" i="2" s="1"/>
  <c r="F45" i="2"/>
  <c r="I42" i="2"/>
  <c r="H42" i="2"/>
  <c r="F42" i="2"/>
  <c r="I40" i="2"/>
  <c r="H40" i="2"/>
  <c r="J40" i="2" s="1"/>
  <c r="F40" i="2"/>
  <c r="I38" i="2"/>
  <c r="H38" i="2"/>
  <c r="F38" i="2"/>
  <c r="J38" i="2" s="1"/>
  <c r="I37" i="2"/>
  <c r="H37" i="2"/>
  <c r="J37" i="2" s="1"/>
  <c r="F37" i="2"/>
  <c r="I36" i="2"/>
  <c r="H36" i="2"/>
  <c r="F36" i="2"/>
  <c r="I35" i="2"/>
  <c r="H35" i="2"/>
  <c r="J35" i="2" s="1"/>
  <c r="F35" i="2"/>
  <c r="I34" i="2"/>
  <c r="H34" i="2"/>
  <c r="F34" i="2"/>
  <c r="I30" i="2"/>
  <c r="I29" i="2"/>
  <c r="H29" i="2"/>
  <c r="F29" i="2"/>
  <c r="J29" i="2" s="1"/>
  <c r="I27" i="2"/>
  <c r="H27" i="2"/>
  <c r="F27" i="2"/>
  <c r="J27" i="2" s="1"/>
  <c r="I25" i="2"/>
  <c r="H25" i="2"/>
  <c r="F25" i="2"/>
  <c r="I23" i="2"/>
  <c r="H23" i="2"/>
  <c r="F23" i="2"/>
  <c r="I21" i="2"/>
  <c r="H21" i="2"/>
  <c r="F21" i="2"/>
  <c r="J21" i="2" s="1"/>
  <c r="I19" i="2"/>
  <c r="H19" i="2"/>
  <c r="F19" i="2"/>
  <c r="J19" i="2" s="1"/>
  <c r="I18" i="2"/>
  <c r="H18" i="2"/>
  <c r="F18" i="2"/>
  <c r="I17" i="2"/>
  <c r="H17" i="2"/>
  <c r="F17" i="2"/>
  <c r="J17" i="2" s="1"/>
  <c r="I12" i="2"/>
  <c r="H12" i="2"/>
  <c r="J12" i="2" s="1"/>
  <c r="F12" i="2"/>
  <c r="I11" i="2"/>
  <c r="H11" i="2"/>
  <c r="F11" i="2"/>
  <c r="J11" i="2" s="1"/>
  <c r="I10" i="2"/>
  <c r="H10" i="2"/>
  <c r="F10" i="2"/>
  <c r="I9" i="2"/>
  <c r="H9" i="2"/>
  <c r="F9" i="2"/>
  <c r="J9" i="2" s="1"/>
  <c r="I8" i="2"/>
  <c r="H8" i="2"/>
  <c r="F8" i="2"/>
  <c r="I7" i="2"/>
  <c r="H7" i="2"/>
  <c r="F7" i="2"/>
  <c r="J7" i="2" s="1"/>
  <c r="I6" i="2"/>
  <c r="H6" i="2"/>
  <c r="F6" i="2"/>
  <c r="I5" i="2"/>
  <c r="H5" i="2"/>
  <c r="F5" i="2"/>
  <c r="J5" i="2" s="1"/>
  <c r="I4" i="2"/>
  <c r="H4" i="2"/>
  <c r="F4" i="2"/>
  <c r="I3" i="2"/>
  <c r="H3" i="2"/>
  <c r="H13" i="2" s="1"/>
  <c r="F3" i="2"/>
  <c r="J3" i="2" s="1"/>
  <c r="J47" i="2" l="1"/>
  <c r="F49" i="2"/>
  <c r="B34" i="3" s="1"/>
  <c r="C11" i="3"/>
  <c r="J42" i="2"/>
  <c r="J36" i="2"/>
  <c r="J18" i="2"/>
  <c r="J23" i="2"/>
  <c r="J25" i="2"/>
  <c r="H31" i="2"/>
  <c r="C33" i="3" s="1"/>
  <c r="F30" i="2"/>
  <c r="F31" i="2" s="1"/>
  <c r="B33" i="3" s="1"/>
  <c r="J10" i="2"/>
  <c r="J8" i="2"/>
  <c r="J13" i="2" s="1"/>
  <c r="J6" i="2"/>
  <c r="J4" i="2"/>
  <c r="C32" i="3"/>
  <c r="H49" i="2"/>
  <c r="C34" i="3" s="1"/>
  <c r="F13" i="2"/>
  <c r="J34" i="2"/>
  <c r="J49" i="2" s="1"/>
  <c r="C5" i="3" l="1"/>
  <c r="J30" i="2"/>
  <c r="J31" i="2" s="1"/>
  <c r="C6" i="3"/>
  <c r="B3" i="3"/>
  <c r="B32" i="3"/>
  <c r="C8" i="3" l="1"/>
  <c r="B4" i="3"/>
  <c r="B7" i="3" s="1"/>
  <c r="C4" i="3"/>
  <c r="C7" i="3" s="1"/>
  <c r="C12" i="3" l="1"/>
  <c r="C20" i="3" s="1"/>
  <c r="C15" i="3"/>
  <c r="B12" i="3"/>
  <c r="C19" i="3" l="1"/>
  <c r="C21" i="3" s="1"/>
  <c r="C14" i="3"/>
  <c r="C13" i="3"/>
  <c r="C16" i="3" l="1"/>
  <c r="C22" i="3" s="1"/>
  <c r="B25" i="3" s="1"/>
  <c r="C25" i="3" s="1"/>
  <c r="C24" i="3" l="1"/>
  <c r="C27" i="3" l="1"/>
  <c r="C30" i="3"/>
  <c r="C29" i="3"/>
</calcChain>
</file>

<file path=xl/sharedStrings.xml><?xml version="1.0" encoding="utf-8"?>
<sst xmlns="http://schemas.openxmlformats.org/spreadsheetml/2006/main" count="268" uniqueCount="163">
  <si>
    <t>Název</t>
  </si>
  <si>
    <t>Hodnota</t>
  </si>
  <si>
    <t>Nadpis rekapitulace</t>
  </si>
  <si>
    <t>Seznam prací a dodávek elektrotechnických zařízení</t>
  </si>
  <si>
    <t>Akce</t>
  </si>
  <si>
    <t>Havarijní větrání výtahových šachet v Nemocnici Orlová</t>
  </si>
  <si>
    <t>Projekt</t>
  </si>
  <si>
    <t>D.1.4.2 Silnoproudá elektrotechnika</t>
  </si>
  <si>
    <t>Investor</t>
  </si>
  <si>
    <t>Nemocnice s poliklinikou Karviná-Ráj, přísp. org.</t>
  </si>
  <si>
    <t>Z. č.</t>
  </si>
  <si>
    <t/>
  </si>
  <si>
    <t>A. č.</t>
  </si>
  <si>
    <t>Smlouva</t>
  </si>
  <si>
    <t>Vypracoval</t>
  </si>
  <si>
    <t>Stanislav Gazjzler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</si>
  <si>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</si>
  <si>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</si>
  <si>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</si>
  <si>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</si>
  <si>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</si>
  <si>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</si>
  <si>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</si>
  <si>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</si>
  <si>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</si>
  <si>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</si>
  <si>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</si>
  <si>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</si>
  <si>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</si>
  <si>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</si>
  <si>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</si>
  <si>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</si>
  <si>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</si>
  <si>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</si>
  <si>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</si>
  <si>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</si>
  <si>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</si>
  <si>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</si>
  <si>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</si>
  <si>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</si>
  <si>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</si>
  <si>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</si>
  <si>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</si>
  <si>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</si>
  <si>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</si>
  <si>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</si>
  <si>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</si>
  <si>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</si>
  <si>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</si>
  <si>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</si>
  <si>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</si>
  <si>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</si>
  <si>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</si>
  <si>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</si>
  <si>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</si>
  <si>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</si>
  <si>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rozvaděče RV</t>
  </si>
  <si>
    <t>1</t>
  </si>
  <si>
    <t xml:space="preserve"> Rozvodnicová skříň, 2 řady, 40 modulů, nástěnná</t>
  </si>
  <si>
    <t>Ks</t>
  </si>
  <si>
    <t>2</t>
  </si>
  <si>
    <t>32-1 Vypínač</t>
  </si>
  <si>
    <t>3</t>
  </si>
  <si>
    <t>4B-1 Jistič</t>
  </si>
  <si>
    <t>4</t>
  </si>
  <si>
    <t>4C-1 Jistič</t>
  </si>
  <si>
    <t>5</t>
  </si>
  <si>
    <t>6B-1 Jistič</t>
  </si>
  <si>
    <t>6</t>
  </si>
  <si>
    <t>16B-1 Jistič</t>
  </si>
  <si>
    <t>7</t>
  </si>
  <si>
    <t>Relé 230V/2P, vč patice</t>
  </si>
  <si>
    <t>ks</t>
  </si>
  <si>
    <t>8</t>
  </si>
  <si>
    <t>Relé 12-230VAC/DC, 1P</t>
  </si>
  <si>
    <t>9</t>
  </si>
  <si>
    <t>Drobný montážní materiál</t>
  </si>
  <si>
    <t>10</t>
  </si>
  <si>
    <t>Výroba, zkoušky, atesty</t>
  </si>
  <si>
    <t>hod</t>
  </si>
  <si>
    <t>Dodávky rozvaděče RV - celkem</t>
  </si>
  <si>
    <t>Montážní materiál a práce</t>
  </si>
  <si>
    <t>KABEL SILOVÝ,IZOLACE PVC</t>
  </si>
  <si>
    <t>11</t>
  </si>
  <si>
    <t>CYKY-J 3x2.5 , pevně</t>
  </si>
  <si>
    <t>m</t>
  </si>
  <si>
    <t>12</t>
  </si>
  <si>
    <t>CYKY-J 3x1.5 , pevně</t>
  </si>
  <si>
    <t>13</t>
  </si>
  <si>
    <t>CYKY-O 2x1.5 , pevně</t>
  </si>
  <si>
    <t>SDĚLOVACÍ KABEL</t>
  </si>
  <si>
    <t>14</t>
  </si>
  <si>
    <t>J-Y(St)Y 2x2x0,8 , pevně</t>
  </si>
  <si>
    <t>TRUBKA OHEBNÁ STŘEDNÍ MECHANICKÁ O   DOLNOST</t>
  </si>
  <si>
    <t>1220 d 20  mm, pevně</t>
  </si>
  <si>
    <t>TRUBKA TUHÁ STŘEDNÍ MECHANICKÁ ODOLNOST ŠEDÁ</t>
  </si>
  <si>
    <t>16</t>
  </si>
  <si>
    <t>4020 LA d 20  mm, pevně</t>
  </si>
  <si>
    <t>KRABICOVÁ ROZVODKA, IP 54, PRÁZDNÁ</t>
  </si>
  <si>
    <t>17</t>
  </si>
  <si>
    <t>85x85 mm</t>
  </si>
  <si>
    <t>VODIČ PRO POSPOJOVÁNÍ</t>
  </si>
  <si>
    <t>18</t>
  </si>
  <si>
    <t>CY6 Žlutozelený, pevně</t>
  </si>
  <si>
    <t>19</t>
  </si>
  <si>
    <t>Podružný materiál</t>
  </si>
  <si>
    <t>Montážní materiál a práce - celkem</t>
  </si>
  <si>
    <t>HZS</t>
  </si>
  <si>
    <t>20</t>
  </si>
  <si>
    <t xml:space="preserve"> Uprava stavajiciho rozvadece</t>
  </si>
  <si>
    <t xml:space="preserve"> Priprava ke komplexni zkousce</t>
  </si>
  <si>
    <t>22</t>
  </si>
  <si>
    <t xml:space="preserve"> Zkusebni provoz</t>
  </si>
  <si>
    <t>23</t>
  </si>
  <si>
    <t xml:space="preserve"> Zauceni obsluhy</t>
  </si>
  <si>
    <t>24</t>
  </si>
  <si>
    <t xml:space="preserve"> Zabezpeceni pracoviste</t>
  </si>
  <si>
    <t>SPOLUPRACE S DODAVATELEM PRI</t>
  </si>
  <si>
    <t>25</t>
  </si>
  <si>
    <t xml:space="preserve"> zapojovani a zkouskach</t>
  </si>
  <si>
    <t>KOORDINACE POSTUPU PRACI</t>
  </si>
  <si>
    <t>26</t>
  </si>
  <si>
    <t xml:space="preserve"> S ostatnimi profesemi</t>
  </si>
  <si>
    <t>PROVEDENI REVIZNICH ZKOUSEK</t>
  </si>
  <si>
    <t>DLE CSN 331500</t>
  </si>
  <si>
    <t>27</t>
  </si>
  <si>
    <t xml:space="preserve"> Spoluprace s reviz.technikem</t>
  </si>
  <si>
    <t>28</t>
  </si>
  <si>
    <t xml:space="preserve"> Revizni technik</t>
  </si>
  <si>
    <t>29</t>
  </si>
  <si>
    <t>Výrobní dokumentace</t>
  </si>
  <si>
    <t>30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</si>
  <si>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</si>
  <si>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</si>
  <si>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</si>
  <si>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</si>
  <si>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</si>
  <si>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</si>
  <si>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</si>
  <si>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</si>
  <si>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</si>
  <si>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</si>
  <si>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</si>
  <si>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</si>
  <si>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</si>
  <si>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</si>
  <si>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</si>
  <si>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</si>
  <si>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</si>
  <si>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</si>
  <si>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</si>
  <si>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</si>
  <si>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</si>
  <si>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</si>
  <si>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</si>
  <si>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</si>
  <si>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</si>
  <si>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</si>
  <si>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</si>
  <si>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</si>
  <si>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</si>
  <si>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</si>
  <si>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07/2021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</si>
</sst>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倘Šˌ☸¾_x0008_"/>
      <charset val="238"/>
    </font>
    <font>
      <b/>
      <sz val="11"/>
      <color rgb="FF000000"/>
      <name val="敓潧⁥䥕蘀倘Šˌ☸¾_x0008_"/>
      <charset val="238"/>
    </font>
    <font>
      <b/>
      <sz val="10"/>
      <color rgb="FF000000"/>
      <name val="敓潧⁥䥕蘀倘Šˌ☸¾_x0008_"/>
      <charset val="238"/>
    </font>
    <font>
      <b/>
      <sz val="9"/>
      <color rgb="FF000000"/>
      <name val="敓潧⁥䥕蘀倘Šˌ☸¾_x0008_"/>
      <charset val="238"/>
    </font>
    <font>
      <i/>
      <sz val="10"/>
      <color rgb="FF000000"/>
      <name val="敓潧⁥䥕蘀倘Šˌ☸¾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4" fontId="2" fillId="3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 wrapText="1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left"/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wrapText="1"/>
      <protection locked="0"/>
    </xf>
    <xf numFmtId="4" fontId="0" fillId="0" borderId="0" xfId="0" applyNumberFormat="1" applyProtection="1">
      <protection locked="0"/>
    </xf>
    <xf numFmtId="49" fontId="2" fillId="3" borderId="1" xfId="0" applyNumberFormat="1" applyFont="1" applyFill="1" applyBorder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left" wrapText="1"/>
    </xf>
    <xf numFmtId="4" fontId="2" fillId="3" borderId="1" xfId="0" applyNumberFormat="1" applyFont="1" applyFill="1" applyBorder="1" applyAlignment="1" applyProtection="1">
      <alignment horizontal="left"/>
    </xf>
    <xf numFmtId="49" fontId="1" fillId="5" borderId="1" xfId="0" applyNumberFormat="1" applyFont="1" applyFill="1" applyBorder="1" applyAlignment="1" applyProtection="1">
      <alignment horizontal="left"/>
    </xf>
    <xf numFmtId="49" fontId="1" fillId="5" borderId="1" xfId="0" applyNumberFormat="1" applyFont="1" applyFill="1" applyBorder="1" applyAlignment="1" applyProtection="1">
      <alignment horizontal="left" wrapText="1"/>
    </xf>
    <xf numFmtId="4" fontId="1" fillId="5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left"/>
    </xf>
    <xf numFmtId="49" fontId="5" fillId="7" borderId="1" xfId="0" applyNumberFormat="1" applyFont="1" applyFill="1" applyBorder="1" applyAlignment="1" applyProtection="1">
      <alignment horizontal="left"/>
    </xf>
    <xf numFmtId="49" fontId="5" fillId="7" borderId="1" xfId="0" applyNumberFormat="1" applyFont="1" applyFill="1" applyBorder="1" applyAlignment="1" applyProtection="1">
      <alignment horizontal="left" wrapText="1"/>
    </xf>
    <xf numFmtId="4" fontId="5" fillId="7" borderId="1" xfId="0" applyNumberFormat="1" applyFont="1" applyFill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workbookViewId="0">
      <selection activeCell="B31" sqref="B31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4" t="s">
        <v>3</v>
      </c>
    </row>
    <row r="3" spans="1:2">
      <c r="A3" s="2" t="s">
        <v>4</v>
      </c>
      <c r="B3" s="5" t="s">
        <v>5</v>
      </c>
    </row>
    <row r="4" spans="1:2">
      <c r="A4" s="2" t="s">
        <v>6</v>
      </c>
      <c r="B4" s="5" t="s">
        <v>7</v>
      </c>
    </row>
    <row r="5" spans="1:2">
      <c r="A5" s="2" t="s">
        <v>8</v>
      </c>
      <c r="B5" s="5" t="s">
        <v>9</v>
      </c>
    </row>
    <row r="6" spans="1:2">
      <c r="A6" s="2" t="s">
        <v>10</v>
      </c>
      <c r="B6" s="5" t="s">
        <v>11</v>
      </c>
    </row>
    <row r="7" spans="1:2">
      <c r="A7" s="2" t="s">
        <v>12</v>
      </c>
      <c r="B7" s="5" t="s">
        <v>11</v>
      </c>
    </row>
    <row r="8" spans="1:2">
      <c r="A8" s="2" t="s">
        <v>13</v>
      </c>
      <c r="B8" s="5" t="s">
        <v>11</v>
      </c>
    </row>
    <row r="9" spans="1:2">
      <c r="A9" s="2" t="s">
        <v>14</v>
      </c>
      <c r="B9" s="5" t="s">
        <v>15</v>
      </c>
    </row>
    <row r="10" spans="1:2">
      <c r="A10" s="2" t="s">
        <v>16</v>
      </c>
      <c r="B10" s="5" t="s">
        <v>11</v>
      </c>
    </row>
    <row r="11" spans="1:2">
      <c r="A11" s="2" t="s">
        <v>17</v>
      </c>
      <c r="B11" s="5" t="s">
        <v>162</v>
      </c>
    </row>
    <row r="12" spans="1:2">
      <c r="A12" s="2" t="s">
        <v>18</v>
      </c>
      <c r="B12" s="5" t="s">
        <v>11</v>
      </c>
    </row>
    <row r="13" spans="1:2">
      <c r="A13" s="2" t="s">
        <v>19</v>
      </c>
      <c r="B13" s="5" t="s">
        <v>11</v>
      </c>
    </row>
    <row r="14" spans="1:2">
      <c r="A14" s="2" t="s">
        <v>20</v>
      </c>
      <c r="B14" s="5" t="s">
        <v>21</v>
      </c>
    </row>
    <row r="15" spans="1:2">
      <c r="A15" s="2" t="s">
        <v>11</v>
      </c>
      <c r="B15" s="6" t="s">
        <v>11</v>
      </c>
    </row>
    <row r="16" spans="1:2">
      <c r="A16" s="2" t="s">
        <v>22</v>
      </c>
      <c r="B16" s="7" t="s">
        <v>23</v>
      </c>
    </row>
    <row r="17" spans="1:2">
      <c r="A17" s="2" t="s">
        <v>24</v>
      </c>
      <c r="B17" s="7" t="s">
        <v>25</v>
      </c>
    </row>
    <row r="18" spans="1:2">
      <c r="A18" s="2" t="s">
        <v>26</v>
      </c>
      <c r="B18" s="7" t="s">
        <v>27</v>
      </c>
    </row>
    <row r="19" spans="1:2">
      <c r="A19" s="2" t="s">
        <v>28</v>
      </c>
      <c r="B19" s="7" t="s">
        <v>29</v>
      </c>
    </row>
    <row r="20" spans="1:2">
      <c r="A20" s="2" t="s">
        <v>30</v>
      </c>
      <c r="B20" s="7" t="s">
        <v>29</v>
      </c>
    </row>
    <row r="21" spans="1:2">
      <c r="A21" s="2" t="s">
        <v>31</v>
      </c>
      <c r="B21" s="7" t="s">
        <v>29</v>
      </c>
    </row>
    <row r="22" spans="1:2">
      <c r="A22" s="2" t="s">
        <v>32</v>
      </c>
      <c r="B22" s="7" t="s">
        <v>29</v>
      </c>
    </row>
    <row r="23" spans="1:2">
      <c r="A23" s="2" t="s">
        <v>33</v>
      </c>
      <c r="B23" s="7" t="s">
        <v>29</v>
      </c>
    </row>
    <row r="24" spans="1:2">
      <c r="A24" s="2" t="s">
        <v>34</v>
      </c>
      <c r="B24" s="7" t="s">
        <v>29</v>
      </c>
    </row>
    <row r="25" spans="1:2">
      <c r="A25" s="2" t="s">
        <v>35</v>
      </c>
      <c r="B25" s="7" t="s">
        <v>29</v>
      </c>
    </row>
    <row r="26" spans="1:2">
      <c r="A26" s="2" t="s">
        <v>36</v>
      </c>
      <c r="B26" s="7" t="s">
        <v>37</v>
      </c>
    </row>
    <row r="27" spans="1:2">
      <c r="A27" s="2" t="s">
        <v>38</v>
      </c>
      <c r="B27" s="7" t="s">
        <v>29</v>
      </c>
    </row>
    <row r="28" spans="1:2">
      <c r="A28" s="2" t="s">
        <v>39</v>
      </c>
      <c r="B28" s="7" t="s">
        <v>29</v>
      </c>
    </row>
    <row r="29" spans="1:2">
      <c r="A29" s="2" t="s">
        <v>40</v>
      </c>
      <c r="B29" s="7" t="s">
        <v>29</v>
      </c>
    </row>
    <row r="30" spans="1:2">
      <c r="A30" s="2" t="s">
        <v>41</v>
      </c>
      <c r="B30" s="7" t="s">
        <v>29</v>
      </c>
    </row>
    <row r="31" spans="1:2" ht="24.75">
      <c r="A31" s="8" t="s">
        <v>42</v>
      </c>
      <c r="B31" s="7" t="s">
        <v>43</v>
      </c>
    </row>
    <row r="32" spans="1:2">
      <c r="A32" s="2" t="s">
        <v>44</v>
      </c>
      <c r="B32" s="7" t="s">
        <v>45</v>
      </c>
    </row>
    <row r="33" spans="1:2">
      <c r="A33" s="1" t="s">
        <v>46</v>
      </c>
      <c r="B33" s="1" t="s">
        <v>77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workbookViewId="0">
      <selection activeCell="A36" sqref="A36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10.140625" style="9" bestFit="1" customWidth="1"/>
    <col min="6" max="6" width="0" hidden="1" customWidth="1"/>
  </cols>
  <sheetData>
    <row r="1" spans="1:4">
      <c r="A1" s="2" t="s">
        <v>0</v>
      </c>
      <c r="B1" s="10" t="s">
        <v>134</v>
      </c>
      <c r="C1" s="10" t="s">
        <v>135</v>
      </c>
      <c r="D1" s="3"/>
    </row>
    <row r="2" spans="1:4">
      <c r="A2" s="5" t="s">
        <v>136</v>
      </c>
      <c r="B2" s="13"/>
      <c r="C2" s="13"/>
      <c r="D2" s="3"/>
    </row>
    <row r="3" spans="1:4">
      <c r="A3" s="6" t="s">
        <v>137</v>
      </c>
      <c r="B3" s="11">
        <f>(Rozpočet!F13)</f>
        <v>0</v>
      </c>
      <c r="C3" s="11"/>
      <c r="D3" s="3"/>
    </row>
    <row r="4" spans="1:4">
      <c r="A4" s="6" t="s">
        <v>138</v>
      </c>
      <c r="B4" s="11">
        <f>B3 * Parametry!B16 / 100</f>
        <v>0</v>
      </c>
      <c r="C4" s="11">
        <f>B3 * Parametry!B17 / 100</f>
        <v>0</v>
      </c>
      <c r="D4" s="3"/>
    </row>
    <row r="5" spans="1:4">
      <c r="A5" s="6" t="s">
        <v>139</v>
      </c>
      <c r="B5" s="11"/>
      <c r="C5" s="11">
        <f>(Rozpočet!F49) + (Rozpočet!F31)</f>
        <v>0</v>
      </c>
      <c r="D5" s="3"/>
    </row>
    <row r="6" spans="1:4">
      <c r="A6" s="6" t="s">
        <v>140</v>
      </c>
      <c r="B6" s="11"/>
      <c r="C6" s="11">
        <f>(Rozpočet!H13) + (Rozpočet!H49) + (Rozpočet!H31)</f>
        <v>0</v>
      </c>
      <c r="D6" s="3"/>
    </row>
    <row r="7" spans="1:4">
      <c r="A7" s="7" t="s">
        <v>141</v>
      </c>
      <c r="B7" s="14">
        <f>B3 + B4</f>
        <v>0</v>
      </c>
      <c r="C7" s="14">
        <f>C3 + C4 + C5 + C6</f>
        <v>0</v>
      </c>
      <c r="D7" s="3"/>
    </row>
    <row r="8" spans="1:4">
      <c r="A8" s="6" t="s">
        <v>142</v>
      </c>
      <c r="B8" s="11"/>
      <c r="C8" s="11">
        <f>(C5 + C6) * Parametry!B18 / 100</f>
        <v>0</v>
      </c>
      <c r="D8" s="3"/>
    </row>
    <row r="9" spans="1:4">
      <c r="A9" s="6" t="s">
        <v>143</v>
      </c>
      <c r="B9" s="11"/>
      <c r="C9" s="11">
        <f>0 + 0</f>
        <v>0</v>
      </c>
      <c r="D9" s="3"/>
    </row>
    <row r="10" spans="1:4">
      <c r="A10" s="6" t="s">
        <v>144</v>
      </c>
      <c r="B10" s="11"/>
      <c r="C10" s="11">
        <f>0 + 0</f>
        <v>0</v>
      </c>
      <c r="D10" s="3"/>
    </row>
    <row r="11" spans="1:4">
      <c r="A11" s="6" t="s">
        <v>145</v>
      </c>
      <c r="B11" s="11"/>
      <c r="C11" s="11">
        <f>(C9 + C10) * Parametry!B19 / 100</f>
        <v>0</v>
      </c>
      <c r="D11" s="3"/>
    </row>
    <row r="12" spans="1:4">
      <c r="A12" s="7" t="s">
        <v>146</v>
      </c>
      <c r="B12" s="14">
        <f>B7</f>
        <v>0</v>
      </c>
      <c r="C12" s="14">
        <f>C7 + C8 + C9 + C10 + C11</f>
        <v>0</v>
      </c>
      <c r="D12" s="3"/>
    </row>
    <row r="13" spans="1:4">
      <c r="A13" s="6" t="s">
        <v>147</v>
      </c>
      <c r="B13" s="11"/>
      <c r="C13" s="11">
        <f>(B12 + C12) * Parametry!B20 / 100</f>
        <v>0</v>
      </c>
      <c r="D13" s="3"/>
    </row>
    <row r="14" spans="1:4">
      <c r="A14" s="6" t="s">
        <v>148</v>
      </c>
      <c r="B14" s="11"/>
      <c r="C14" s="11">
        <f>(B12 + C12) * Parametry!B21 / 100</f>
        <v>0</v>
      </c>
      <c r="D14" s="3"/>
    </row>
    <row r="15" spans="1:4">
      <c r="A15" s="6" t="s">
        <v>149</v>
      </c>
      <c r="B15" s="11"/>
      <c r="C15" s="11">
        <f>(B7 + C7) * Parametry!B22 / 100</f>
        <v>0</v>
      </c>
      <c r="D15" s="3"/>
    </row>
    <row r="16" spans="1:4">
      <c r="A16" s="5" t="s">
        <v>150</v>
      </c>
      <c r="B16" s="13"/>
      <c r="C16" s="13">
        <f>B12 + C12 + C13 + C14 + C15</f>
        <v>0</v>
      </c>
      <c r="D16" s="3"/>
    </row>
    <row r="17" spans="1:4">
      <c r="A17" s="6" t="s">
        <v>11</v>
      </c>
      <c r="B17" s="11"/>
      <c r="C17" s="11"/>
      <c r="D17" s="3"/>
    </row>
    <row r="18" spans="1:4">
      <c r="A18" s="5" t="s">
        <v>151</v>
      </c>
      <c r="B18" s="13"/>
      <c r="C18" s="13"/>
      <c r="D18" s="3"/>
    </row>
    <row r="19" spans="1:4">
      <c r="A19" s="6" t="s">
        <v>152</v>
      </c>
      <c r="B19" s="11"/>
      <c r="C19" s="11">
        <f>C12 * Parametry!B23 / 100</f>
        <v>0</v>
      </c>
      <c r="D19" s="3"/>
    </row>
    <row r="20" spans="1:4">
      <c r="A20" s="6" t="s">
        <v>153</v>
      </c>
      <c r="B20" s="11"/>
      <c r="C20" s="11">
        <f>C12 * Parametry!B24 / 100</f>
        <v>0</v>
      </c>
      <c r="D20" s="3"/>
    </row>
    <row r="21" spans="1:4">
      <c r="A21" s="5" t="s">
        <v>154</v>
      </c>
      <c r="B21" s="13"/>
      <c r="C21" s="13">
        <f>C19 + C20</f>
        <v>0</v>
      </c>
      <c r="D21" s="3"/>
    </row>
    <row r="22" spans="1:4">
      <c r="A22" s="6" t="s">
        <v>155</v>
      </c>
      <c r="B22" s="11"/>
      <c r="C22" s="11">
        <f>Parametry!B25 * Parametry!B28 * (C16 * Parametry!B27)^Parametry!B26</f>
        <v>0</v>
      </c>
      <c r="D22" s="3"/>
    </row>
    <row r="23" spans="1:4">
      <c r="A23" s="6" t="s">
        <v>11</v>
      </c>
      <c r="B23" s="11"/>
      <c r="C23" s="11"/>
      <c r="D23" s="3"/>
    </row>
    <row r="24" spans="1:4">
      <c r="A24" s="4" t="s">
        <v>156</v>
      </c>
      <c r="B24" s="12"/>
      <c r="C24" s="12">
        <f>C16 + C21 + C22</f>
        <v>0</v>
      </c>
      <c r="D24" s="3"/>
    </row>
    <row r="25" spans="1:4">
      <c r="A25" s="6" t="s">
        <v>157</v>
      </c>
      <c r="B25" s="11">
        <f>(SUM(Rozpočet!F3:F12)+SUM(Rozpočet!F34:F48)+SUM(Rozpočet!F16:F30)) + (SUM(Rozpočet!H3:H12)+SUM(Rozpočet!H34:H48)+SUM(Rozpočet!H16:H29)) + B4 + C4 + C8 + C11 + C13 + C14 + C15 + C21 + C22</f>
        <v>0</v>
      </c>
      <c r="C25" s="11">
        <f>B25 * Parametry!B31 / 100</f>
        <v>0</v>
      </c>
      <c r="D25" s="3"/>
    </row>
    <row r="26" spans="1:4">
      <c r="A26" s="6" t="s">
        <v>158</v>
      </c>
      <c r="B26" s="11">
        <f>(SUM(Rozpočet!F39,Rozpočet!F41,Rozpočet!F43:F44)+SUM(Rozpočet!F16,Rozpočet!F20,Rozpočet!F22,Rozpočet!F24,Rozpočet!F26,Rozpočet!F28)) + (SUM(Rozpočet!H39,Rozpočet!H41,Rozpočet!H43:H44)+SUM(Rozpočet!H16,Rozpočet!H20,Rozpočet!H22,Rozpočet!H24,Rozpočet!H26,Rozpočet!H28))</f>
        <v>0</v>
      </c>
      <c r="C26" s="11">
        <f>B26 * Parametry!B32 / 100</f>
        <v>0</v>
      </c>
      <c r="D26" s="3"/>
    </row>
    <row r="27" spans="1:4">
      <c r="A27" s="4" t="s">
        <v>159</v>
      </c>
      <c r="B27" s="12"/>
      <c r="C27" s="12">
        <f>C24 + C25 + C26</f>
        <v>0</v>
      </c>
      <c r="D27" s="3"/>
    </row>
    <row r="28" spans="1:4">
      <c r="A28" s="6" t="s">
        <v>11</v>
      </c>
      <c r="B28" s="11"/>
      <c r="C28" s="11"/>
      <c r="D28" s="3"/>
    </row>
    <row r="29" spans="1:4">
      <c r="A29" s="6" t="s">
        <v>160</v>
      </c>
      <c r="B29" s="11"/>
      <c r="C29" s="11">
        <f>C24 * Parametry!B29 / 100</f>
        <v>0</v>
      </c>
      <c r="D29" s="3"/>
    </row>
    <row r="30" spans="1:4">
      <c r="A30" s="6" t="s">
        <v>160</v>
      </c>
      <c r="B30" s="11"/>
      <c r="C30" s="11">
        <f>C24 * Parametry!B30 / 100</f>
        <v>0</v>
      </c>
      <c r="D30" s="3"/>
    </row>
    <row r="31" spans="1:4">
      <c r="A31" s="5" t="s">
        <v>161</v>
      </c>
      <c r="B31" s="15" t="s">
        <v>50</v>
      </c>
      <c r="C31" s="15" t="s">
        <v>52</v>
      </c>
      <c r="D31" s="3"/>
    </row>
    <row r="32" spans="1:4">
      <c r="A32" s="6" t="s">
        <v>56</v>
      </c>
      <c r="B32" s="11">
        <f>(Rozpočet!F13)</f>
        <v>0</v>
      </c>
      <c r="C32" s="11">
        <f>(Rozpočet!H13)</f>
        <v>0</v>
      </c>
      <c r="D32" s="3"/>
    </row>
    <row r="33" spans="1:4">
      <c r="A33" s="6" t="s">
        <v>81</v>
      </c>
      <c r="B33" s="11">
        <f>(Rozpočet!F31)</f>
        <v>0</v>
      </c>
      <c r="C33" s="11">
        <f>(Rozpočet!H31)</f>
        <v>0</v>
      </c>
      <c r="D33" s="3"/>
    </row>
    <row r="34" spans="1:4">
      <c r="A34" s="6" t="s">
        <v>107</v>
      </c>
      <c r="B34" s="11">
        <f>(Rozpočet!F49)</f>
        <v>0</v>
      </c>
      <c r="C34" s="11">
        <f>(Rozpočet!H49)</f>
        <v>0</v>
      </c>
      <c r="D34" s="3"/>
    </row>
    <row r="35" spans="1:4">
      <c r="A35" s="6" t="s">
        <v>11</v>
      </c>
      <c r="B35" s="11"/>
      <c r="C35" s="11"/>
      <c r="D35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2"/>
  <sheetViews>
    <sheetView tabSelected="1" workbookViewId="0">
      <selection activeCell="N12" sqref="N12"/>
    </sheetView>
  </sheetViews>
  <sheetFormatPr defaultRowHeight="15"/>
  <cols>
    <col min="1" max="1" width="6.140625" style="27" bestFit="1" customWidth="1"/>
    <col min="2" max="2" width="46.42578125" style="28" customWidth="1"/>
    <col min="3" max="3" width="4" style="27" bestFit="1" customWidth="1"/>
    <col min="4" max="4" width="6.42578125" style="29" bestFit="1" customWidth="1"/>
    <col min="5" max="5" width="7.85546875" style="29" bestFit="1" customWidth="1"/>
    <col min="6" max="6" width="13.42578125" style="29" bestFit="1" customWidth="1"/>
    <col min="7" max="7" width="6.42578125" style="29" bestFit="1" customWidth="1"/>
    <col min="8" max="8" width="12.5703125" style="29" bestFit="1" customWidth="1"/>
    <col min="9" max="9" width="7.85546875" style="29" bestFit="1" customWidth="1"/>
    <col min="10" max="10" width="11.42578125" style="29" bestFit="1" customWidth="1"/>
    <col min="11" max="16384" width="9.140625" style="19"/>
  </cols>
  <sheetData>
    <row r="1" spans="1:10">
      <c r="A1" s="16" t="s">
        <v>47</v>
      </c>
      <c r="B1" s="17" t="s">
        <v>0</v>
      </c>
      <c r="C1" s="16" t="s">
        <v>48</v>
      </c>
      <c r="D1" s="18" t="s">
        <v>49</v>
      </c>
      <c r="E1" s="18" t="s">
        <v>50</v>
      </c>
      <c r="F1" s="18" t="s">
        <v>51</v>
      </c>
      <c r="G1" s="18" t="s">
        <v>52</v>
      </c>
      <c r="H1" s="18" t="s">
        <v>53</v>
      </c>
      <c r="I1" s="18" t="s">
        <v>54</v>
      </c>
      <c r="J1" s="18" t="s">
        <v>55</v>
      </c>
    </row>
    <row r="2" spans="1:10">
      <c r="A2" s="30" t="s">
        <v>11</v>
      </c>
      <c r="B2" s="31" t="s">
        <v>56</v>
      </c>
      <c r="C2" s="30" t="s">
        <v>11</v>
      </c>
      <c r="D2" s="32"/>
      <c r="E2" s="20"/>
      <c r="F2" s="20"/>
      <c r="G2" s="20"/>
      <c r="H2" s="20"/>
      <c r="I2" s="20"/>
      <c r="J2" s="20"/>
    </row>
    <row r="3" spans="1:10">
      <c r="A3" s="33" t="s">
        <v>57</v>
      </c>
      <c r="B3" s="34" t="s">
        <v>58</v>
      </c>
      <c r="C3" s="33" t="s">
        <v>59</v>
      </c>
      <c r="D3" s="35">
        <v>1</v>
      </c>
      <c r="E3" s="23">
        <v>0</v>
      </c>
      <c r="F3" s="23">
        <f t="shared" ref="F3:F12" si="0">D3*E3</f>
        <v>0</v>
      </c>
      <c r="G3" s="23">
        <v>0</v>
      </c>
      <c r="H3" s="23">
        <f t="shared" ref="H3:H12" si="1">D3*G3</f>
        <v>0</v>
      </c>
      <c r="I3" s="23">
        <f t="shared" ref="I3:I12" si="2">E3+G3</f>
        <v>0</v>
      </c>
      <c r="J3" s="23">
        <f t="shared" ref="J3:J12" si="3">F3+H3</f>
        <v>0</v>
      </c>
    </row>
    <row r="4" spans="1:10">
      <c r="A4" s="33" t="s">
        <v>60</v>
      </c>
      <c r="B4" s="34" t="s">
        <v>61</v>
      </c>
      <c r="C4" s="33" t="s">
        <v>59</v>
      </c>
      <c r="D4" s="35">
        <v>1</v>
      </c>
      <c r="E4" s="23">
        <v>0</v>
      </c>
      <c r="F4" s="23">
        <f t="shared" si="0"/>
        <v>0</v>
      </c>
      <c r="G4" s="23">
        <v>0</v>
      </c>
      <c r="H4" s="23">
        <f t="shared" si="1"/>
        <v>0</v>
      </c>
      <c r="I4" s="23">
        <f t="shared" si="2"/>
        <v>0</v>
      </c>
      <c r="J4" s="23">
        <f t="shared" si="3"/>
        <v>0</v>
      </c>
    </row>
    <row r="5" spans="1:10">
      <c r="A5" s="33" t="s">
        <v>62</v>
      </c>
      <c r="B5" s="34" t="s">
        <v>63</v>
      </c>
      <c r="C5" s="33" t="s">
        <v>59</v>
      </c>
      <c r="D5" s="35">
        <v>1</v>
      </c>
      <c r="E5" s="23">
        <v>0</v>
      </c>
      <c r="F5" s="23">
        <f t="shared" si="0"/>
        <v>0</v>
      </c>
      <c r="G5" s="23">
        <v>0</v>
      </c>
      <c r="H5" s="23">
        <f t="shared" si="1"/>
        <v>0</v>
      </c>
      <c r="I5" s="23">
        <f t="shared" si="2"/>
        <v>0</v>
      </c>
      <c r="J5" s="23">
        <f t="shared" si="3"/>
        <v>0</v>
      </c>
    </row>
    <row r="6" spans="1:10">
      <c r="A6" s="33" t="s">
        <v>64</v>
      </c>
      <c r="B6" s="34" t="s">
        <v>65</v>
      </c>
      <c r="C6" s="33" t="s">
        <v>59</v>
      </c>
      <c r="D6" s="35">
        <v>5</v>
      </c>
      <c r="E6" s="23">
        <v>0</v>
      </c>
      <c r="F6" s="23">
        <f t="shared" si="0"/>
        <v>0</v>
      </c>
      <c r="G6" s="23">
        <v>0</v>
      </c>
      <c r="H6" s="23">
        <f t="shared" si="1"/>
        <v>0</v>
      </c>
      <c r="I6" s="23">
        <f t="shared" si="2"/>
        <v>0</v>
      </c>
      <c r="J6" s="23">
        <f t="shared" si="3"/>
        <v>0</v>
      </c>
    </row>
    <row r="7" spans="1:10">
      <c r="A7" s="33" t="s">
        <v>66</v>
      </c>
      <c r="B7" s="34" t="s">
        <v>67</v>
      </c>
      <c r="C7" s="33" t="s">
        <v>59</v>
      </c>
      <c r="D7" s="35">
        <v>1</v>
      </c>
      <c r="E7" s="23">
        <v>0</v>
      </c>
      <c r="F7" s="23">
        <f t="shared" si="0"/>
        <v>0</v>
      </c>
      <c r="G7" s="23">
        <v>0</v>
      </c>
      <c r="H7" s="23">
        <f t="shared" si="1"/>
        <v>0</v>
      </c>
      <c r="I7" s="23">
        <f t="shared" si="2"/>
        <v>0</v>
      </c>
      <c r="J7" s="23">
        <f t="shared" si="3"/>
        <v>0</v>
      </c>
    </row>
    <row r="8" spans="1:10">
      <c r="A8" s="33" t="s">
        <v>68</v>
      </c>
      <c r="B8" s="34" t="s">
        <v>69</v>
      </c>
      <c r="C8" s="33" t="s">
        <v>59</v>
      </c>
      <c r="D8" s="35">
        <v>1</v>
      </c>
      <c r="E8" s="23">
        <v>0</v>
      </c>
      <c r="F8" s="23">
        <f t="shared" si="0"/>
        <v>0</v>
      </c>
      <c r="G8" s="23">
        <v>0</v>
      </c>
      <c r="H8" s="23">
        <f t="shared" si="1"/>
        <v>0</v>
      </c>
      <c r="I8" s="23">
        <f t="shared" si="2"/>
        <v>0</v>
      </c>
      <c r="J8" s="23">
        <f t="shared" si="3"/>
        <v>0</v>
      </c>
    </row>
    <row r="9" spans="1:10">
      <c r="A9" s="33" t="s">
        <v>70</v>
      </c>
      <c r="B9" s="34" t="s">
        <v>71</v>
      </c>
      <c r="C9" s="33" t="s">
        <v>72</v>
      </c>
      <c r="D9" s="35">
        <v>7</v>
      </c>
      <c r="E9" s="23">
        <v>0</v>
      </c>
      <c r="F9" s="23">
        <f t="shared" si="0"/>
        <v>0</v>
      </c>
      <c r="G9" s="23">
        <v>0</v>
      </c>
      <c r="H9" s="23">
        <f t="shared" si="1"/>
        <v>0</v>
      </c>
      <c r="I9" s="23">
        <f t="shared" si="2"/>
        <v>0</v>
      </c>
      <c r="J9" s="23">
        <f t="shared" si="3"/>
        <v>0</v>
      </c>
    </row>
    <row r="10" spans="1:10">
      <c r="A10" s="33" t="s">
        <v>73</v>
      </c>
      <c r="B10" s="34" t="s">
        <v>74</v>
      </c>
      <c r="C10" s="33" t="s">
        <v>72</v>
      </c>
      <c r="D10" s="35">
        <v>1</v>
      </c>
      <c r="E10" s="23">
        <v>0</v>
      </c>
      <c r="F10" s="23">
        <f t="shared" si="0"/>
        <v>0</v>
      </c>
      <c r="G10" s="23">
        <v>0</v>
      </c>
      <c r="H10" s="23">
        <f t="shared" si="1"/>
        <v>0</v>
      </c>
      <c r="I10" s="23">
        <f t="shared" si="2"/>
        <v>0</v>
      </c>
      <c r="J10" s="23">
        <f t="shared" si="3"/>
        <v>0</v>
      </c>
    </row>
    <row r="11" spans="1:10">
      <c r="A11" s="33" t="s">
        <v>75</v>
      </c>
      <c r="B11" s="34" t="s">
        <v>76</v>
      </c>
      <c r="C11" s="33" t="s">
        <v>72</v>
      </c>
      <c r="D11" s="35">
        <v>1</v>
      </c>
      <c r="E11" s="23">
        <v>0</v>
      </c>
      <c r="F11" s="23">
        <f t="shared" si="0"/>
        <v>0</v>
      </c>
      <c r="G11" s="23">
        <v>0</v>
      </c>
      <c r="H11" s="23">
        <f t="shared" si="1"/>
        <v>0</v>
      </c>
      <c r="I11" s="23">
        <f t="shared" si="2"/>
        <v>0</v>
      </c>
      <c r="J11" s="23">
        <f t="shared" si="3"/>
        <v>0</v>
      </c>
    </row>
    <row r="12" spans="1:10">
      <c r="A12" s="33" t="s">
        <v>77</v>
      </c>
      <c r="B12" s="34" t="s">
        <v>78</v>
      </c>
      <c r="C12" s="33" t="s">
        <v>79</v>
      </c>
      <c r="D12" s="35">
        <v>6</v>
      </c>
      <c r="E12" s="23">
        <v>0</v>
      </c>
      <c r="F12" s="23">
        <f t="shared" si="0"/>
        <v>0</v>
      </c>
      <c r="G12" s="23">
        <v>0</v>
      </c>
      <c r="H12" s="23">
        <f t="shared" si="1"/>
        <v>0</v>
      </c>
      <c r="I12" s="23">
        <f t="shared" si="2"/>
        <v>0</v>
      </c>
      <c r="J12" s="23">
        <f t="shared" si="3"/>
        <v>0</v>
      </c>
    </row>
    <row r="13" spans="1:10">
      <c r="A13" s="30" t="s">
        <v>11</v>
      </c>
      <c r="B13" s="31" t="s">
        <v>80</v>
      </c>
      <c r="C13" s="30" t="s">
        <v>11</v>
      </c>
      <c r="D13" s="32"/>
      <c r="E13" s="20"/>
      <c r="F13" s="24">
        <f>SUM(F3:F12)</f>
        <v>0</v>
      </c>
      <c r="G13" s="20"/>
      <c r="H13" s="24">
        <f>SUM(H3:H12)</f>
        <v>0</v>
      </c>
      <c r="I13" s="20"/>
      <c r="J13" s="24">
        <f>SUM(J3:J12)</f>
        <v>0</v>
      </c>
    </row>
    <row r="14" spans="1:10">
      <c r="A14" s="33" t="s">
        <v>11</v>
      </c>
      <c r="B14" s="34" t="s">
        <v>11</v>
      </c>
      <c r="C14" s="33" t="s">
        <v>11</v>
      </c>
      <c r="D14" s="36"/>
      <c r="E14" s="25"/>
      <c r="F14" s="25"/>
      <c r="G14" s="25"/>
      <c r="H14" s="25"/>
      <c r="I14" s="25"/>
      <c r="J14" s="25"/>
    </row>
    <row r="15" spans="1:10">
      <c r="A15" s="30" t="s">
        <v>11</v>
      </c>
      <c r="B15" s="31" t="s">
        <v>81</v>
      </c>
      <c r="C15" s="30" t="s">
        <v>11</v>
      </c>
      <c r="D15" s="32"/>
      <c r="E15" s="20"/>
      <c r="F15" s="20"/>
      <c r="G15" s="20"/>
      <c r="H15" s="20"/>
      <c r="I15" s="20"/>
      <c r="J15" s="20"/>
    </row>
    <row r="16" spans="1:10">
      <c r="A16" s="37" t="s">
        <v>11</v>
      </c>
      <c r="B16" s="38" t="s">
        <v>82</v>
      </c>
      <c r="C16" s="37" t="s">
        <v>11</v>
      </c>
      <c r="D16" s="39"/>
      <c r="E16" s="26"/>
      <c r="F16" s="26"/>
      <c r="G16" s="26"/>
      <c r="H16" s="26"/>
      <c r="I16" s="26"/>
      <c r="J16" s="26"/>
    </row>
    <row r="17" spans="1:10">
      <c r="A17" s="33" t="s">
        <v>83</v>
      </c>
      <c r="B17" s="34" t="s">
        <v>84</v>
      </c>
      <c r="C17" s="33" t="s">
        <v>85</v>
      </c>
      <c r="D17" s="35">
        <v>10</v>
      </c>
      <c r="E17" s="23">
        <v>0</v>
      </c>
      <c r="F17" s="23">
        <f>D17*E17</f>
        <v>0</v>
      </c>
      <c r="G17" s="23">
        <v>0</v>
      </c>
      <c r="H17" s="23">
        <f>D17*G17</f>
        <v>0</v>
      </c>
      <c r="I17" s="23">
        <f t="shared" ref="I17:J19" si="4">E17+G17</f>
        <v>0</v>
      </c>
      <c r="J17" s="23">
        <f t="shared" si="4"/>
        <v>0</v>
      </c>
    </row>
    <row r="18" spans="1:10">
      <c r="A18" s="33" t="s">
        <v>86</v>
      </c>
      <c r="B18" s="34" t="s">
        <v>87</v>
      </c>
      <c r="C18" s="33" t="s">
        <v>85</v>
      </c>
      <c r="D18" s="35">
        <v>85</v>
      </c>
      <c r="E18" s="23">
        <v>0</v>
      </c>
      <c r="F18" s="23">
        <f>D18*E18</f>
        <v>0</v>
      </c>
      <c r="G18" s="23">
        <v>0</v>
      </c>
      <c r="H18" s="23">
        <f>D18*G18</f>
        <v>0</v>
      </c>
      <c r="I18" s="23">
        <f t="shared" si="4"/>
        <v>0</v>
      </c>
      <c r="J18" s="23">
        <f t="shared" si="4"/>
        <v>0</v>
      </c>
    </row>
    <row r="19" spans="1:10">
      <c r="A19" s="33" t="s">
        <v>88</v>
      </c>
      <c r="B19" s="34" t="s">
        <v>89</v>
      </c>
      <c r="C19" s="33" t="s">
        <v>85</v>
      </c>
      <c r="D19" s="35">
        <v>80</v>
      </c>
      <c r="E19" s="23">
        <v>0</v>
      </c>
      <c r="F19" s="23">
        <f>D19*E19</f>
        <v>0</v>
      </c>
      <c r="G19" s="23">
        <v>0</v>
      </c>
      <c r="H19" s="23">
        <f>D19*G19</f>
        <v>0</v>
      </c>
      <c r="I19" s="23">
        <f t="shared" si="4"/>
        <v>0</v>
      </c>
      <c r="J19" s="23">
        <f t="shared" si="4"/>
        <v>0</v>
      </c>
    </row>
    <row r="20" spans="1:10">
      <c r="A20" s="37" t="s">
        <v>11</v>
      </c>
      <c r="B20" s="38" t="s">
        <v>90</v>
      </c>
      <c r="C20" s="37" t="s">
        <v>11</v>
      </c>
      <c r="D20" s="39"/>
      <c r="E20" s="26"/>
      <c r="F20" s="26"/>
      <c r="G20" s="26"/>
      <c r="H20" s="26"/>
      <c r="I20" s="26"/>
      <c r="J20" s="26"/>
    </row>
    <row r="21" spans="1:10">
      <c r="A21" s="33" t="s">
        <v>91</v>
      </c>
      <c r="B21" s="34" t="s">
        <v>92</v>
      </c>
      <c r="C21" s="33" t="s">
        <v>85</v>
      </c>
      <c r="D21" s="35">
        <v>110</v>
      </c>
      <c r="E21" s="23">
        <v>0</v>
      </c>
      <c r="F21" s="23">
        <f>D21*E21</f>
        <v>0</v>
      </c>
      <c r="G21" s="23">
        <v>0</v>
      </c>
      <c r="H21" s="23">
        <f>D21*G21</f>
        <v>0</v>
      </c>
      <c r="I21" s="23">
        <f>E21+G21</f>
        <v>0</v>
      </c>
      <c r="J21" s="23">
        <f>F21+H21</f>
        <v>0</v>
      </c>
    </row>
    <row r="22" spans="1:10" ht="26.25">
      <c r="A22" s="37" t="s">
        <v>11</v>
      </c>
      <c r="B22" s="38" t="s">
        <v>93</v>
      </c>
      <c r="C22" s="37" t="s">
        <v>11</v>
      </c>
      <c r="D22" s="39"/>
      <c r="E22" s="26"/>
      <c r="F22" s="26"/>
      <c r="G22" s="26"/>
      <c r="H22" s="26"/>
      <c r="I22" s="26"/>
      <c r="J22" s="26"/>
    </row>
    <row r="23" spans="1:10">
      <c r="A23" s="33" t="s">
        <v>45</v>
      </c>
      <c r="B23" s="34" t="s">
        <v>94</v>
      </c>
      <c r="C23" s="33" t="s">
        <v>85</v>
      </c>
      <c r="D23" s="35">
        <v>40</v>
      </c>
      <c r="E23" s="23">
        <v>0</v>
      </c>
      <c r="F23" s="23">
        <f>D23*E23</f>
        <v>0</v>
      </c>
      <c r="G23" s="23">
        <v>0</v>
      </c>
      <c r="H23" s="23">
        <f>D23*G23</f>
        <v>0</v>
      </c>
      <c r="I23" s="23">
        <f>E23+G23</f>
        <v>0</v>
      </c>
      <c r="J23" s="23">
        <f>F23+H23</f>
        <v>0</v>
      </c>
    </row>
    <row r="24" spans="1:10" ht="26.25">
      <c r="A24" s="37" t="s">
        <v>11</v>
      </c>
      <c r="B24" s="38" t="s">
        <v>95</v>
      </c>
      <c r="C24" s="37" t="s">
        <v>11</v>
      </c>
      <c r="D24" s="39"/>
      <c r="E24" s="26"/>
      <c r="F24" s="26"/>
      <c r="G24" s="26"/>
      <c r="H24" s="26"/>
      <c r="I24" s="26"/>
      <c r="J24" s="26"/>
    </row>
    <row r="25" spans="1:10">
      <c r="A25" s="33" t="s">
        <v>96</v>
      </c>
      <c r="B25" s="34" t="s">
        <v>97</v>
      </c>
      <c r="C25" s="33" t="s">
        <v>85</v>
      </c>
      <c r="D25" s="35">
        <v>20</v>
      </c>
      <c r="E25" s="23">
        <v>0</v>
      </c>
      <c r="F25" s="23">
        <f>D25*E25</f>
        <v>0</v>
      </c>
      <c r="G25" s="23">
        <v>0</v>
      </c>
      <c r="H25" s="23">
        <f>D25*G25</f>
        <v>0</v>
      </c>
      <c r="I25" s="23">
        <f>E25+G25</f>
        <v>0</v>
      </c>
      <c r="J25" s="23">
        <f>F25+H25</f>
        <v>0</v>
      </c>
    </row>
    <row r="26" spans="1:10">
      <c r="A26" s="37" t="s">
        <v>11</v>
      </c>
      <c r="B26" s="38" t="s">
        <v>98</v>
      </c>
      <c r="C26" s="37" t="s">
        <v>11</v>
      </c>
      <c r="D26" s="39"/>
      <c r="E26" s="26"/>
      <c r="F26" s="26"/>
      <c r="G26" s="26"/>
      <c r="H26" s="26"/>
      <c r="I26" s="26"/>
      <c r="J26" s="26"/>
    </row>
    <row r="27" spans="1:10">
      <c r="A27" s="33" t="s">
        <v>99</v>
      </c>
      <c r="B27" s="34" t="s">
        <v>100</v>
      </c>
      <c r="C27" s="33" t="s">
        <v>72</v>
      </c>
      <c r="D27" s="35">
        <v>4</v>
      </c>
      <c r="E27" s="23">
        <v>0</v>
      </c>
      <c r="F27" s="23">
        <f>D27*E27</f>
        <v>0</v>
      </c>
      <c r="G27" s="23">
        <v>0</v>
      </c>
      <c r="H27" s="23">
        <f>D27*G27</f>
        <v>0</v>
      </c>
      <c r="I27" s="23">
        <f>E27+G27</f>
        <v>0</v>
      </c>
      <c r="J27" s="23">
        <f>F27+H27</f>
        <v>0</v>
      </c>
    </row>
    <row r="28" spans="1:10">
      <c r="A28" s="37" t="s">
        <v>11</v>
      </c>
      <c r="B28" s="38" t="s">
        <v>101</v>
      </c>
      <c r="C28" s="37" t="s">
        <v>11</v>
      </c>
      <c r="D28" s="39"/>
      <c r="E28" s="26"/>
      <c r="F28" s="26"/>
      <c r="G28" s="26"/>
      <c r="H28" s="26"/>
      <c r="I28" s="26"/>
      <c r="J28" s="26"/>
    </row>
    <row r="29" spans="1:10">
      <c r="A29" s="33" t="s">
        <v>102</v>
      </c>
      <c r="B29" s="34" t="s">
        <v>103</v>
      </c>
      <c r="C29" s="33" t="s">
        <v>85</v>
      </c>
      <c r="D29" s="35">
        <v>50</v>
      </c>
      <c r="E29" s="23">
        <v>0</v>
      </c>
      <c r="F29" s="23">
        <f>D29*E29</f>
        <v>0</v>
      </c>
      <c r="G29" s="23">
        <v>0</v>
      </c>
      <c r="H29" s="23">
        <f>D29*G29</f>
        <v>0</v>
      </c>
      <c r="I29" s="23">
        <f>E29+G29</f>
        <v>0</v>
      </c>
      <c r="J29" s="23">
        <f>F29+H29</f>
        <v>0</v>
      </c>
    </row>
    <row r="30" spans="1:10">
      <c r="A30" s="33" t="s">
        <v>104</v>
      </c>
      <c r="B30" s="34" t="s">
        <v>105</v>
      </c>
      <c r="C30" s="33" t="s">
        <v>11</v>
      </c>
      <c r="D30" s="36"/>
      <c r="E30" s="25"/>
      <c r="F30" s="23">
        <f>Parametry!B33/100*F17+Parametry!B33/100*F18+Parametry!B33/100*F19+Parametry!B33/100*F21+Parametry!B33/100*F23+Parametry!B33/100*F25+Parametry!B33/100*F27+Parametry!B33/100*F29</f>
        <v>0</v>
      </c>
      <c r="G30" s="25"/>
      <c r="H30" s="25"/>
      <c r="I30" s="25">
        <f>E30+G30</f>
        <v>0</v>
      </c>
      <c r="J30" s="23">
        <f>F30+H30</f>
        <v>0</v>
      </c>
    </row>
    <row r="31" spans="1:10">
      <c r="A31" s="30" t="s">
        <v>11</v>
      </c>
      <c r="B31" s="31" t="s">
        <v>106</v>
      </c>
      <c r="C31" s="30" t="s">
        <v>11</v>
      </c>
      <c r="D31" s="32"/>
      <c r="E31" s="20"/>
      <c r="F31" s="24">
        <f>SUM(F16:F30)</f>
        <v>0</v>
      </c>
      <c r="G31" s="20"/>
      <c r="H31" s="24">
        <f>SUM(H16:H30)</f>
        <v>0</v>
      </c>
      <c r="I31" s="20"/>
      <c r="J31" s="24">
        <f>SUM(J16:J30)</f>
        <v>0</v>
      </c>
    </row>
    <row r="32" spans="1:10">
      <c r="A32" s="33" t="s">
        <v>11</v>
      </c>
      <c r="B32" s="34" t="s">
        <v>11</v>
      </c>
      <c r="C32" s="33" t="s">
        <v>11</v>
      </c>
      <c r="D32" s="36"/>
      <c r="E32" s="25"/>
      <c r="F32" s="25"/>
      <c r="G32" s="25"/>
      <c r="H32" s="25"/>
      <c r="I32" s="25"/>
      <c r="J32" s="25"/>
    </row>
    <row r="33" spans="1:10">
      <c r="A33" s="30" t="s">
        <v>11</v>
      </c>
      <c r="B33" s="31" t="s">
        <v>107</v>
      </c>
      <c r="C33" s="30" t="s">
        <v>11</v>
      </c>
      <c r="D33" s="32"/>
      <c r="E33" s="20"/>
      <c r="F33" s="20"/>
      <c r="G33" s="20"/>
      <c r="H33" s="20"/>
      <c r="I33" s="20"/>
      <c r="J33" s="20"/>
    </row>
    <row r="34" spans="1:10">
      <c r="A34" s="33" t="s">
        <v>108</v>
      </c>
      <c r="B34" s="34" t="s">
        <v>109</v>
      </c>
      <c r="C34" s="33" t="s">
        <v>79</v>
      </c>
      <c r="D34" s="35">
        <v>2</v>
      </c>
      <c r="E34" s="23">
        <v>0</v>
      </c>
      <c r="F34" s="23">
        <f>D34*E34</f>
        <v>0</v>
      </c>
      <c r="G34" s="23">
        <v>0</v>
      </c>
      <c r="H34" s="23">
        <f>D34*G34</f>
        <v>0</v>
      </c>
      <c r="I34" s="23">
        <f t="shared" ref="I34:J38" si="5">E34+G34</f>
        <v>0</v>
      </c>
      <c r="J34" s="23">
        <f t="shared" si="5"/>
        <v>0</v>
      </c>
    </row>
    <row r="35" spans="1:10">
      <c r="A35" s="33" t="s">
        <v>43</v>
      </c>
      <c r="B35" s="34" t="s">
        <v>110</v>
      </c>
      <c r="C35" s="33" t="s">
        <v>79</v>
      </c>
      <c r="D35" s="35">
        <v>2</v>
      </c>
      <c r="E35" s="23">
        <v>0</v>
      </c>
      <c r="F35" s="23">
        <f>D35*E35</f>
        <v>0</v>
      </c>
      <c r="G35" s="23">
        <v>0</v>
      </c>
      <c r="H35" s="23">
        <f>D35*G35</f>
        <v>0</v>
      </c>
      <c r="I35" s="23">
        <f t="shared" si="5"/>
        <v>0</v>
      </c>
      <c r="J35" s="23">
        <f t="shared" si="5"/>
        <v>0</v>
      </c>
    </row>
    <row r="36" spans="1:10">
      <c r="A36" s="33" t="s">
        <v>111</v>
      </c>
      <c r="B36" s="34" t="s">
        <v>112</v>
      </c>
      <c r="C36" s="33" t="s">
        <v>79</v>
      </c>
      <c r="D36" s="35">
        <v>8</v>
      </c>
      <c r="E36" s="23">
        <v>0</v>
      </c>
      <c r="F36" s="23">
        <f>D36*E36</f>
        <v>0</v>
      </c>
      <c r="G36" s="23">
        <v>0</v>
      </c>
      <c r="H36" s="23">
        <f>D36*G36</f>
        <v>0</v>
      </c>
      <c r="I36" s="23">
        <f t="shared" si="5"/>
        <v>0</v>
      </c>
      <c r="J36" s="23">
        <f t="shared" si="5"/>
        <v>0</v>
      </c>
    </row>
    <row r="37" spans="1:10">
      <c r="A37" s="33" t="s">
        <v>113</v>
      </c>
      <c r="B37" s="34" t="s">
        <v>114</v>
      </c>
      <c r="C37" s="33" t="s">
        <v>79</v>
      </c>
      <c r="D37" s="35">
        <v>2</v>
      </c>
      <c r="E37" s="23">
        <v>0</v>
      </c>
      <c r="F37" s="23">
        <f>D37*E37</f>
        <v>0</v>
      </c>
      <c r="G37" s="23">
        <v>0</v>
      </c>
      <c r="H37" s="23">
        <f>D37*G37</f>
        <v>0</v>
      </c>
      <c r="I37" s="23">
        <f t="shared" si="5"/>
        <v>0</v>
      </c>
      <c r="J37" s="23">
        <f t="shared" si="5"/>
        <v>0</v>
      </c>
    </row>
    <row r="38" spans="1:10">
      <c r="A38" s="33" t="s">
        <v>115</v>
      </c>
      <c r="B38" s="34" t="s">
        <v>116</v>
      </c>
      <c r="C38" s="33" t="s">
        <v>79</v>
      </c>
      <c r="D38" s="35">
        <v>8</v>
      </c>
      <c r="E38" s="23">
        <v>0</v>
      </c>
      <c r="F38" s="23">
        <f>D38*E38</f>
        <v>0</v>
      </c>
      <c r="G38" s="23">
        <v>0</v>
      </c>
      <c r="H38" s="23">
        <f>D38*G38</f>
        <v>0</v>
      </c>
      <c r="I38" s="23">
        <f t="shared" si="5"/>
        <v>0</v>
      </c>
      <c r="J38" s="23">
        <f t="shared" si="5"/>
        <v>0</v>
      </c>
    </row>
    <row r="39" spans="1:10">
      <c r="A39" s="37" t="s">
        <v>11</v>
      </c>
      <c r="B39" s="38" t="s">
        <v>117</v>
      </c>
      <c r="C39" s="37" t="s">
        <v>11</v>
      </c>
      <c r="D39" s="39"/>
      <c r="E39" s="26"/>
      <c r="F39" s="26"/>
      <c r="G39" s="26"/>
      <c r="H39" s="26"/>
      <c r="I39" s="26"/>
      <c r="J39" s="26"/>
    </row>
    <row r="40" spans="1:10">
      <c r="A40" s="33" t="s">
        <v>118</v>
      </c>
      <c r="B40" s="34" t="s">
        <v>119</v>
      </c>
      <c r="C40" s="33" t="s">
        <v>79</v>
      </c>
      <c r="D40" s="35">
        <v>4</v>
      </c>
      <c r="E40" s="23">
        <v>0</v>
      </c>
      <c r="F40" s="23">
        <f>D40*E40</f>
        <v>0</v>
      </c>
      <c r="G40" s="23">
        <v>0</v>
      </c>
      <c r="H40" s="23">
        <f>D40*G40</f>
        <v>0</v>
      </c>
      <c r="I40" s="23">
        <f>E40+G40</f>
        <v>0</v>
      </c>
      <c r="J40" s="23">
        <f>F40+H40</f>
        <v>0</v>
      </c>
    </row>
    <row r="41" spans="1:10">
      <c r="A41" s="37" t="s">
        <v>11</v>
      </c>
      <c r="B41" s="38" t="s">
        <v>120</v>
      </c>
      <c r="C41" s="37" t="s">
        <v>11</v>
      </c>
      <c r="D41" s="39"/>
      <c r="E41" s="26"/>
      <c r="F41" s="26"/>
      <c r="G41" s="26"/>
      <c r="H41" s="26"/>
      <c r="I41" s="26"/>
      <c r="J41" s="26"/>
    </row>
    <row r="42" spans="1:10">
      <c r="A42" s="33" t="s">
        <v>121</v>
      </c>
      <c r="B42" s="34" t="s">
        <v>122</v>
      </c>
      <c r="C42" s="33" t="s">
        <v>79</v>
      </c>
      <c r="D42" s="35">
        <v>4</v>
      </c>
      <c r="E42" s="23">
        <v>0</v>
      </c>
      <c r="F42" s="23">
        <f>D42*E42</f>
        <v>0</v>
      </c>
      <c r="G42" s="23">
        <v>0</v>
      </c>
      <c r="H42" s="23">
        <f>D42*G42</f>
        <v>0</v>
      </c>
      <c r="I42" s="23">
        <f>E42+G42</f>
        <v>0</v>
      </c>
      <c r="J42" s="23">
        <f>F42+H42</f>
        <v>0</v>
      </c>
    </row>
    <row r="43" spans="1:10">
      <c r="A43" s="37" t="s">
        <v>11</v>
      </c>
      <c r="B43" s="38" t="s">
        <v>123</v>
      </c>
      <c r="C43" s="37" t="s">
        <v>11</v>
      </c>
      <c r="D43" s="39"/>
      <c r="E43" s="26"/>
      <c r="F43" s="26"/>
      <c r="G43" s="26"/>
      <c r="H43" s="26"/>
      <c r="I43" s="26"/>
      <c r="J43" s="26"/>
    </row>
    <row r="44" spans="1:10">
      <c r="A44" s="37" t="s">
        <v>11</v>
      </c>
      <c r="B44" s="38" t="s">
        <v>124</v>
      </c>
      <c r="C44" s="37" t="s">
        <v>11</v>
      </c>
      <c r="D44" s="39"/>
      <c r="E44" s="26"/>
      <c r="F44" s="26"/>
      <c r="G44" s="26"/>
      <c r="H44" s="26"/>
      <c r="I44" s="26"/>
      <c r="J44" s="26"/>
    </row>
    <row r="45" spans="1:10">
      <c r="A45" s="33" t="s">
        <v>125</v>
      </c>
      <c r="B45" s="34" t="s">
        <v>126</v>
      </c>
      <c r="C45" s="33" t="s">
        <v>79</v>
      </c>
      <c r="D45" s="35">
        <v>2</v>
      </c>
      <c r="E45" s="23">
        <v>0</v>
      </c>
      <c r="F45" s="23">
        <f>D45*E45</f>
        <v>0</v>
      </c>
      <c r="G45" s="23">
        <v>0</v>
      </c>
      <c r="H45" s="23">
        <f>D45*G45</f>
        <v>0</v>
      </c>
      <c r="I45" s="23">
        <f t="shared" ref="I45:J48" si="6">E45+G45</f>
        <v>0</v>
      </c>
      <c r="J45" s="23">
        <f t="shared" si="6"/>
        <v>0</v>
      </c>
    </row>
    <row r="46" spans="1:10">
      <c r="A46" s="33" t="s">
        <v>127</v>
      </c>
      <c r="B46" s="34" t="s">
        <v>128</v>
      </c>
      <c r="C46" s="33" t="s">
        <v>79</v>
      </c>
      <c r="D46" s="35">
        <v>6</v>
      </c>
      <c r="E46" s="23">
        <v>0</v>
      </c>
      <c r="F46" s="23">
        <f>D46*E46</f>
        <v>0</v>
      </c>
      <c r="G46" s="23">
        <v>0</v>
      </c>
      <c r="H46" s="23">
        <f>D46*G46</f>
        <v>0</v>
      </c>
      <c r="I46" s="23">
        <f t="shared" si="6"/>
        <v>0</v>
      </c>
      <c r="J46" s="23">
        <f t="shared" si="6"/>
        <v>0</v>
      </c>
    </row>
    <row r="47" spans="1:10">
      <c r="A47" s="33" t="s">
        <v>129</v>
      </c>
      <c r="B47" s="34" t="s">
        <v>130</v>
      </c>
      <c r="C47" s="33" t="s">
        <v>72</v>
      </c>
      <c r="D47" s="35">
        <v>1</v>
      </c>
      <c r="E47" s="23">
        <v>0</v>
      </c>
      <c r="F47" s="23">
        <f t="shared" ref="F47:F48" si="7">D47*E47</f>
        <v>0</v>
      </c>
      <c r="G47" s="23">
        <v>0</v>
      </c>
      <c r="H47" s="23">
        <f>D47*G47</f>
        <v>0</v>
      </c>
      <c r="I47" s="23">
        <f t="shared" si="6"/>
        <v>0</v>
      </c>
      <c r="J47" s="23">
        <f t="shared" si="6"/>
        <v>0</v>
      </c>
    </row>
    <row r="48" spans="1:10">
      <c r="A48" s="33" t="s">
        <v>131</v>
      </c>
      <c r="B48" s="34" t="s">
        <v>132</v>
      </c>
      <c r="C48" s="33" t="s">
        <v>72</v>
      </c>
      <c r="D48" s="35">
        <v>1</v>
      </c>
      <c r="E48" s="23">
        <v>0</v>
      </c>
      <c r="F48" s="23">
        <f t="shared" si="7"/>
        <v>0</v>
      </c>
      <c r="G48" s="23">
        <v>0</v>
      </c>
      <c r="H48" s="23">
        <f>D48*G48</f>
        <v>0</v>
      </c>
      <c r="I48" s="23">
        <f t="shared" si="6"/>
        <v>0</v>
      </c>
      <c r="J48" s="23">
        <f t="shared" si="6"/>
        <v>0</v>
      </c>
    </row>
    <row r="49" spans="1:10">
      <c r="A49" s="30" t="s">
        <v>11</v>
      </c>
      <c r="B49" s="31" t="s">
        <v>133</v>
      </c>
      <c r="C49" s="30" t="s">
        <v>11</v>
      </c>
      <c r="D49" s="32"/>
      <c r="E49" s="20"/>
      <c r="F49" s="24">
        <f>SUM(F34:F48)</f>
        <v>0</v>
      </c>
      <c r="G49" s="20"/>
      <c r="H49" s="24">
        <f>SUM(H34:H48)</f>
        <v>0</v>
      </c>
      <c r="I49" s="20"/>
      <c r="J49" s="24">
        <f>SUM(J34:J48)</f>
        <v>0</v>
      </c>
    </row>
    <row r="50" spans="1:10">
      <c r="A50" s="21" t="s">
        <v>11</v>
      </c>
      <c r="B50" s="22" t="s">
        <v>11</v>
      </c>
      <c r="C50" s="21" t="s">
        <v>11</v>
      </c>
      <c r="D50" s="25"/>
      <c r="E50" s="25"/>
      <c r="F50" s="25"/>
      <c r="G50" s="25"/>
      <c r="H50" s="25"/>
      <c r="I50" s="25"/>
      <c r="J50" s="25"/>
    </row>
    <row r="51" spans="1:10">
      <c r="A51" s="21" t="s">
        <v>11</v>
      </c>
      <c r="B51" s="22" t="s">
        <v>11</v>
      </c>
      <c r="C51" s="21" t="s">
        <v>11</v>
      </c>
      <c r="D51" s="25"/>
      <c r="E51" s="25"/>
      <c r="F51" s="25"/>
      <c r="G51" s="25"/>
      <c r="H51" s="25"/>
      <c r="I51" s="25"/>
      <c r="J51" s="25"/>
    </row>
    <row r="52" spans="1:10">
      <c r="A52" s="21" t="s">
        <v>11</v>
      </c>
      <c r="B52" s="22" t="s">
        <v>11</v>
      </c>
      <c r="C52" s="21" t="s">
        <v>11</v>
      </c>
      <c r="D52" s="25"/>
      <c r="E52" s="25"/>
      <c r="F52" s="25"/>
      <c r="G52" s="25"/>
      <c r="H52" s="25"/>
      <c r="I52" s="25"/>
      <c r="J52" s="25"/>
    </row>
  </sheetData>
  <sheetProtection algorithmName="SHA-512" hashValue="KuPcXj5OuWzeTJU8VU3os8yPAWUa0Y1aVi6Ct+ZOtxLTrflsnbGk1twiTMJxfnqbtB/72L6UPeMOuhBl4jNVhw==" saltValue="Q66eqtKCRNTBgSfIUTtVIg==" spinCount="100000" sheet="1" objects="1" scenarios="1" selectLockedCells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Martin Mikšaník</cp:lastModifiedBy>
  <cp:lastPrinted>2021-07-27T20:04:47Z</cp:lastPrinted>
  <dcterms:created xsi:type="dcterms:W3CDTF">2021-07-27T19:54:13Z</dcterms:created>
  <dcterms:modified xsi:type="dcterms:W3CDTF">2025-01-22T12:04:21Z</dcterms:modified>
</cp:coreProperties>
</file>